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<sst xmlns="http://schemas.openxmlformats.org/spreadsheetml/2006/main" count="47" uniqueCount="45">
  <si>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Description</t>
  </si>
  <si>
    <t>Variance</t>
  </si>
  <si>
    <t xml:space="preserve">Adopted Budget </t>
  </si>
  <si>
    <t>Estimate</t>
  </si>
  <si>
    <t>Adopted Budget</t>
  </si>
  <si>
    <t>$</t>
  </si>
  <si>
    <t>%</t>
  </si>
  <si>
    <t>Operating Revenues:</t>
  </si>
  <si>
    <t>Passenger Service</t>
  </si>
  <si>
    <t>Bus Advertising</t>
  </si>
  <si>
    <t>Other Operating Revenues</t>
  </si>
  <si>
    <t xml:space="preserve">     Total Operating Revenues</t>
  </si>
  <si>
    <t>Operating Expenses:</t>
  </si>
  <si>
    <t>Transportation</t>
  </si>
  <si>
    <t>Customer Programs</t>
  </si>
  <si>
    <t>Purchased Transportation</t>
  </si>
  <si>
    <t>Service Development</t>
  </si>
  <si>
    <t>MIS</t>
  </si>
  <si>
    <t>Vehicle Maintenance</t>
  </si>
  <si>
    <t>Facilities Management</t>
  </si>
  <si>
    <t>Contracts and Grants</t>
  </si>
  <si>
    <t>General Management</t>
  </si>
  <si>
    <t>Finance and Accounting</t>
  </si>
  <si>
    <t>Materials Management</t>
  </si>
  <si>
    <t>Human Resources</t>
  </si>
  <si>
    <t>Administration and DBE</t>
  </si>
  <si>
    <t>Capital Projects</t>
  </si>
  <si>
    <t>Marketing &amp; Communication</t>
  </si>
  <si>
    <t>Safety &amp; Security</t>
  </si>
  <si>
    <t>Staples Street Center</t>
  </si>
  <si>
    <t>Total Operating Expenses</t>
  </si>
  <si>
    <t>Transfer Out to Other Funds</t>
  </si>
  <si>
    <t>Debt Service</t>
  </si>
  <si>
    <t>Depreciation</t>
  </si>
  <si>
    <t>Total Expenses</t>
  </si>
  <si>
    <t>Operating Income (Loss)</t>
  </si>
  <si>
    <t>Other Income (Expense)</t>
  </si>
  <si>
    <t>Sales Tax Revenue</t>
  </si>
  <si>
    <t>Federal, State, &amp; Local Grants</t>
  </si>
  <si>
    <t>Sub-Recipient Grant Agreements (net)</t>
  </si>
  <si>
    <t>Investment Income</t>
  </si>
  <si>
    <t>Disposal of Assets</t>
  </si>
  <si>
    <t>Street Improvement Program</t>
  </si>
  <si>
    <t xml:space="preserve">     Total Other Income (Expense)</t>
  </si>
  <si>
    <t>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</si>
</sst>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Font="1"/>
    <xf numFmtId="164" fontId="0" fillId="0" borderId="0" xfId="16" applyNumberFormat="1" applyFont="1"/>
    <xf numFmtId="165" fontId="0" fillId="0" borderId="0" xfId="18" applyNumberFormat="1" applyFont="1"/>
    <xf numFmtId="164" fontId="0" fillId="0" borderId="0" xfId="0" applyNumberFormat="1"/>
    <xf numFmtId="10" fontId="0" fillId="0" borderId="0" xfId="15" applyNumberFormat="1" applyFont="1"/>
    <xf numFmtId="165" fontId="0" fillId="0" borderId="1" xfId="18" applyNumberFormat="1" applyFont="1" applyBorder="1"/>
    <xf numFmtId="164" fontId="0" fillId="0" borderId="1" xfId="16" applyNumberFormat="1" applyFont="1" applyBorder="1"/>
    <xf numFmtId="10" fontId="0" fillId="0" borderId="1" xfId="15" applyNumberFormat="1" applyFont="1" applyBorder="1"/>
    <xf numFmtId="164" fontId="2" fillId="0" borderId="0" xfId="16" applyNumberFormat="1" applyFont="1"/>
    <xf numFmtId="10" fontId="2" fillId="0" borderId="0" xfId="15" applyNumberFormat="1" applyFont="1"/>
    <xf numFmtId="164" fontId="0" fillId="0" borderId="2" xfId="16" applyNumberFormat="1" applyFont="1" applyBorder="1"/>
    <xf numFmtId="10" fontId="0" fillId="0" borderId="2" xfId="15" applyNumberFormat="1" applyFont="1" applyBorder="1"/>
    <xf numFmtId="165" fontId="0" fillId="0" borderId="0" xfId="18" applyNumberFormat="1" applyFont="1" applyBorder="1"/>
    <xf numFmtId="10" fontId="0" fillId="0" borderId="0" xfId="15" applyNumberFormat="1" applyFont="1" applyBorder="1"/>
    <xf numFmtId="164" fontId="0" fillId="0" borderId="0" xfId="16" applyNumberFormat="1" applyFont="1" applyFill="1" applyBorder="1"/>
    <xf numFmtId="164" fontId="5" fillId="0" borderId="0" xfId="16" applyNumberFormat="1" applyFont="1"/>
    <xf numFmtId="10" fontId="5" fillId="0" borderId="0" xfId="15" applyNumberFormat="1" applyFont="1"/>
    <xf numFmtId="10" fontId="3" fillId="0" borderId="0" xfId="15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1">
      <selection activeCell="C10" sqref="C10"/>
    </sheetView>
  </sheetViews>
  <sheetFormatPr defaultColWidth="9.140625" defaultRowHeight="15"/>
  <cols>
    <col min="1" max="1" width="30.140625" style="0" bestFit="1" customWidth="1"/>
    <col min="2" max="6" width="14.140625" style="0" customWidth="1"/>
  </cols>
  <sheetData>
    <row r="1" spans="1:6" ht="15.75" thickBot="1">
      <c r="A1" s="21"/>
      <c r="B1" s="23">
        <v>2015</v>
      </c>
      <c r="C1" s="23">
        <v>2015</v>
      </c>
      <c r="D1" s="23">
        <v>2016</v>
      </c>
      <c r="E1" s="23" t="s">
        <v>1</v>
      </c>
      <c r="F1" s="23" t="s">
        <v>1</v>
      </c>
    </row>
    <row r="2" spans="1:6" ht="15.75" thickBot="1">
      <c r="A2" s="22" t="s">
        <v>0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</row>
    <row r="3" ht="15">
      <c r="A3" s="1" t="s">
        <v>7</v>
      </c>
    </row>
    <row r="4" spans="1:6" ht="15">
      <c r="A4" s="3" t="s">
        <v>8</v>
      </c>
      <c r="B4" s="4">
        <v>1962602</v>
      </c>
      <c r="C4" s="4">
        <v>1950099</v>
      </c>
      <c r="D4" s="4">
        <v>1979354</v>
      </c>
      <c r="E4" s="4">
        <f>D4-B4</f>
        <v>16752</v>
      </c>
      <c r="F4" s="7">
        <f>(D4-B4)/B4</f>
        <v>0.008535607321301007</v>
      </c>
    </row>
    <row r="5" spans="1:6" ht="15">
      <c r="A5" t="s">
        <v>9</v>
      </c>
      <c r="B5" s="15">
        <v>65000</v>
      </c>
      <c r="C5" s="15">
        <v>165901</v>
      </c>
      <c r="D5" s="15">
        <v>167000</v>
      </c>
      <c r="E5" s="15">
        <f>D5-B5</f>
        <v>102000</v>
      </c>
      <c r="F5" s="16">
        <f>(D5-B5)/B5</f>
        <v>1.5692307692307692</v>
      </c>
    </row>
    <row r="6" spans="1:6" ht="15">
      <c r="A6" t="s">
        <v>10</v>
      </c>
      <c r="B6" s="8">
        <v>130500</v>
      </c>
      <c r="C6" s="8">
        <v>99747</v>
      </c>
      <c r="D6" s="8">
        <v>193986</v>
      </c>
      <c r="E6" s="8">
        <f>D6-B6</f>
        <v>63486</v>
      </c>
      <c r="F6" s="10">
        <f>(D6-B6)/B6</f>
        <v>0.4864827586206897</v>
      </c>
    </row>
    <row r="7" spans="1:6" ht="15">
      <c r="A7" t="s">
        <v>11</v>
      </c>
      <c r="B7" s="6">
        <f>SUM(B4:B6)</f>
        <v>2158102</v>
      </c>
      <c r="C7" s="6">
        <f aca="true" t="shared" si="0" ref="C7:D7">SUM(C4:C6)</f>
        <v>2215747</v>
      </c>
      <c r="D7" s="6">
        <f t="shared" si="0"/>
        <v>2340340</v>
      </c>
      <c r="E7" s="4">
        <f aca="true" t="shared" si="1" ref="E7:E43">D7-B7</f>
        <v>182238</v>
      </c>
      <c r="F7" s="7">
        <f aca="true" t="shared" si="2" ref="F7:F42">(D7-B7)/B7</f>
        <v>0.08444364538840148</v>
      </c>
    </row>
    <row r="8" spans="5:6" ht="15">
      <c r="E8" s="4"/>
      <c r="F8" s="7"/>
    </row>
    <row r="9" spans="1:6" ht="15">
      <c r="A9" s="1" t="s">
        <v>12</v>
      </c>
      <c r="E9" s="4"/>
      <c r="F9" s="7"/>
    </row>
    <row r="10" spans="1:6" ht="15">
      <c r="A10" s="3" t="s">
        <v>13</v>
      </c>
      <c r="B10" s="4">
        <v>6577693</v>
      </c>
      <c r="C10" s="4">
        <v>6779603</v>
      </c>
      <c r="D10" s="4">
        <v>7153341</v>
      </c>
      <c r="E10" s="4">
        <f t="shared" si="1"/>
        <v>575648</v>
      </c>
      <c r="F10" s="7">
        <f t="shared" si="2"/>
        <v>0.08751518199465982</v>
      </c>
    </row>
    <row r="11" spans="1:6" ht="15">
      <c r="A11" s="3" t="s">
        <v>14</v>
      </c>
      <c r="B11" s="5">
        <v>310860</v>
      </c>
      <c r="C11" s="5">
        <v>264142</v>
      </c>
      <c r="D11" s="5">
        <v>254498</v>
      </c>
      <c r="E11" s="4">
        <f t="shared" si="1"/>
        <v>-56362</v>
      </c>
      <c r="F11" s="7">
        <f t="shared" si="2"/>
        <v>-0.18130991443093353</v>
      </c>
    </row>
    <row r="12" spans="1:6" ht="15">
      <c r="A12" s="3" t="s">
        <v>15</v>
      </c>
      <c r="B12" s="5">
        <v>6273169</v>
      </c>
      <c r="C12" s="5">
        <v>5916494</v>
      </c>
      <c r="D12" s="5">
        <v>5589214</v>
      </c>
      <c r="E12" s="4">
        <f t="shared" si="1"/>
        <v>-683955</v>
      </c>
      <c r="F12" s="7">
        <f t="shared" si="2"/>
        <v>-0.10902862652034402</v>
      </c>
    </row>
    <row r="13" spans="1:6" ht="15">
      <c r="A13" s="3" t="s">
        <v>16</v>
      </c>
      <c r="B13" s="5">
        <v>711630</v>
      </c>
      <c r="C13" s="5">
        <v>477041</v>
      </c>
      <c r="D13" s="5">
        <v>633180</v>
      </c>
      <c r="E13" s="4">
        <f t="shared" si="1"/>
        <v>-78450</v>
      </c>
      <c r="F13" s="7">
        <f t="shared" si="2"/>
        <v>-0.11023987184351419</v>
      </c>
    </row>
    <row r="14" spans="1:6" ht="15">
      <c r="A14" s="3" t="s">
        <v>17</v>
      </c>
      <c r="B14" s="5">
        <v>558190</v>
      </c>
      <c r="C14" s="5">
        <v>579796</v>
      </c>
      <c r="D14" s="5">
        <v>600643</v>
      </c>
      <c r="E14" s="4">
        <f t="shared" si="1"/>
        <v>42453</v>
      </c>
      <c r="F14" s="7">
        <f t="shared" si="2"/>
        <v>0.07605474838316702</v>
      </c>
    </row>
    <row r="15" spans="1:6" ht="15">
      <c r="A15" s="3" t="s">
        <v>18</v>
      </c>
      <c r="B15" s="5">
        <v>7015393</v>
      </c>
      <c r="C15" s="5">
        <v>5929537</v>
      </c>
      <c r="D15" s="5">
        <v>5214775</v>
      </c>
      <c r="E15" s="4">
        <f t="shared" si="1"/>
        <v>-1800618</v>
      </c>
      <c r="F15" s="7">
        <f t="shared" si="2"/>
        <v>-0.2566667327119094</v>
      </c>
    </row>
    <row r="16" spans="1:6" ht="15">
      <c r="A16" s="3" t="s">
        <v>19</v>
      </c>
      <c r="B16" s="5">
        <v>1594978</v>
      </c>
      <c r="C16" s="5">
        <v>1472825</v>
      </c>
      <c r="D16" s="5">
        <v>2125185</v>
      </c>
      <c r="E16" s="4">
        <f t="shared" si="1"/>
        <v>530207</v>
      </c>
      <c r="F16" s="7">
        <f t="shared" si="2"/>
        <v>0.33242276695979506</v>
      </c>
    </row>
    <row r="17" spans="1:6" ht="15">
      <c r="A17" s="3" t="s">
        <v>20</v>
      </c>
      <c r="B17" s="5">
        <v>284626</v>
      </c>
      <c r="C17" s="5">
        <v>249201</v>
      </c>
      <c r="D17" s="5">
        <v>200992</v>
      </c>
      <c r="E17" s="4">
        <f t="shared" si="1"/>
        <v>-83634</v>
      </c>
      <c r="F17" s="7">
        <f t="shared" si="2"/>
        <v>-0.2938382298173744</v>
      </c>
    </row>
    <row r="18" spans="1:6" ht="15">
      <c r="A18" s="3" t="s">
        <v>21</v>
      </c>
      <c r="B18" s="5">
        <v>622998</v>
      </c>
      <c r="C18" s="5">
        <v>643507</v>
      </c>
      <c r="D18" s="5">
        <v>659292</v>
      </c>
      <c r="E18" s="4">
        <f t="shared" si="1"/>
        <v>36294</v>
      </c>
      <c r="F18" s="7">
        <f t="shared" si="2"/>
        <v>0.058257008850750726</v>
      </c>
    </row>
    <row r="19" spans="1:6" ht="15">
      <c r="A19" s="3" t="s">
        <v>22</v>
      </c>
      <c r="B19" s="5">
        <v>440667</v>
      </c>
      <c r="C19" s="5">
        <v>452386</v>
      </c>
      <c r="D19" s="5">
        <v>546119</v>
      </c>
      <c r="E19" s="4">
        <f t="shared" si="1"/>
        <v>105452</v>
      </c>
      <c r="F19" s="7">
        <f t="shared" si="2"/>
        <v>0.23930087798723298</v>
      </c>
    </row>
    <row r="20" spans="1:6" ht="15">
      <c r="A20" s="3" t="s">
        <v>23</v>
      </c>
      <c r="B20" s="5">
        <v>125811</v>
      </c>
      <c r="C20" s="5">
        <v>137247</v>
      </c>
      <c r="D20" s="5">
        <v>125005</v>
      </c>
      <c r="E20" s="4">
        <f t="shared" si="1"/>
        <v>-806</v>
      </c>
      <c r="F20" s="7">
        <f t="shared" si="2"/>
        <v>-0.006406435049399496</v>
      </c>
    </row>
    <row r="21" spans="1:6" ht="15">
      <c r="A21" s="3" t="s">
        <v>24</v>
      </c>
      <c r="B21" s="5">
        <v>3532886</v>
      </c>
      <c r="C21" s="5">
        <v>3917481</v>
      </c>
      <c r="D21" s="5">
        <v>4183251</v>
      </c>
      <c r="E21" s="4">
        <f t="shared" si="1"/>
        <v>650365</v>
      </c>
      <c r="F21" s="7">
        <f t="shared" si="2"/>
        <v>0.18408887238365462</v>
      </c>
    </row>
    <row r="22" spans="1:6" ht="15">
      <c r="A22" s="3" t="s">
        <v>25</v>
      </c>
      <c r="B22" s="5">
        <v>373851</v>
      </c>
      <c r="C22" s="5">
        <v>379272</v>
      </c>
      <c r="D22" s="5">
        <v>395725</v>
      </c>
      <c r="E22" s="4">
        <f t="shared" si="1"/>
        <v>21874</v>
      </c>
      <c r="F22" s="7">
        <f t="shared" si="2"/>
        <v>0.05850994112627758</v>
      </c>
    </row>
    <row r="23" spans="1:6" ht="15">
      <c r="A23" s="3" t="s">
        <v>26</v>
      </c>
      <c r="B23" s="5">
        <v>178721</v>
      </c>
      <c r="C23" s="5">
        <v>182579</v>
      </c>
      <c r="D23" s="5">
        <v>183335</v>
      </c>
      <c r="E23" s="4">
        <f t="shared" si="1"/>
        <v>4614</v>
      </c>
      <c r="F23" s="7">
        <f t="shared" si="2"/>
        <v>0.025816775868532517</v>
      </c>
    </row>
    <row r="24" spans="1:6" ht="15">
      <c r="A24" s="3" t="s">
        <v>27</v>
      </c>
      <c r="B24" s="5">
        <v>625211</v>
      </c>
      <c r="C24" s="5">
        <v>630590</v>
      </c>
      <c r="D24" s="5">
        <v>630904</v>
      </c>
      <c r="E24" s="4">
        <f t="shared" si="1"/>
        <v>5693</v>
      </c>
      <c r="F24" s="7">
        <f t="shared" si="2"/>
        <v>0.00910572590693382</v>
      </c>
    </row>
    <row r="25" spans="1:6" ht="15">
      <c r="A25" s="3" t="s">
        <v>28</v>
      </c>
      <c r="B25" s="5">
        <v>1296874</v>
      </c>
      <c r="C25" s="5">
        <v>993711</v>
      </c>
      <c r="D25" s="5">
        <v>1119702</v>
      </c>
      <c r="E25" s="4">
        <f t="shared" si="1"/>
        <v>-177172</v>
      </c>
      <c r="F25" s="7">
        <f t="shared" si="2"/>
        <v>-0.13661465955829172</v>
      </c>
    </row>
    <row r="26" spans="1:6" ht="15">
      <c r="A26" s="3" t="s">
        <v>29</v>
      </c>
      <c r="B26" s="8">
        <v>27200</v>
      </c>
      <c r="C26" s="8">
        <v>34823</v>
      </c>
      <c r="D26" s="8">
        <v>874533</v>
      </c>
      <c r="E26" s="9">
        <f t="shared" si="1"/>
        <v>847333</v>
      </c>
      <c r="F26" s="10">
        <f t="shared" si="2"/>
        <v>31.151948529411765</v>
      </c>
    </row>
    <row r="27" spans="1:6" ht="15">
      <c r="A27" s="2" t="s">
        <v>30</v>
      </c>
      <c r="B27" s="11">
        <f>SUM(B9:B26)</f>
        <v>30550758</v>
      </c>
      <c r="C27" s="11">
        <f aca="true" t="shared" si="3" ref="C27:D27">SUM(C9:C26)</f>
        <v>29040235</v>
      </c>
      <c r="D27" s="11">
        <f t="shared" si="3"/>
        <v>30489694</v>
      </c>
      <c r="E27" s="11">
        <f t="shared" si="1"/>
        <v>-61064</v>
      </c>
      <c r="F27" s="12">
        <f t="shared" si="2"/>
        <v>-0.0019987720108286676</v>
      </c>
    </row>
    <row r="28" spans="1:6" ht="15">
      <c r="A28" s="3" t="s">
        <v>31</v>
      </c>
      <c r="B28" s="17">
        <v>1520000</v>
      </c>
      <c r="C28" s="4">
        <v>0</v>
      </c>
      <c r="D28" s="17">
        <v>528568</v>
      </c>
      <c r="E28" s="4">
        <f t="shared" si="1"/>
        <v>-991432</v>
      </c>
      <c r="F28" s="7">
        <f t="shared" si="2"/>
        <v>-0.6522578947368421</v>
      </c>
    </row>
    <row r="29" spans="1:6" ht="15">
      <c r="A29" s="3" t="s">
        <v>32</v>
      </c>
      <c r="B29" s="4">
        <v>1073364</v>
      </c>
      <c r="C29" s="4">
        <v>1074164</v>
      </c>
      <c r="D29" s="4">
        <v>1065045</v>
      </c>
      <c r="E29" s="4">
        <f t="shared" si="1"/>
        <v>-8319</v>
      </c>
      <c r="F29" s="7">
        <f t="shared" si="2"/>
        <v>-0.007750399678021621</v>
      </c>
    </row>
    <row r="30" spans="1:6" ht="15">
      <c r="A30" s="3" t="s">
        <v>33</v>
      </c>
      <c r="B30" s="9">
        <v>5163424</v>
      </c>
      <c r="C30" s="9">
        <v>6914258</v>
      </c>
      <c r="D30" s="9">
        <v>7964971</v>
      </c>
      <c r="E30" s="9">
        <f t="shared" si="1"/>
        <v>2801547</v>
      </c>
      <c r="F30" s="10">
        <f t="shared" si="2"/>
        <v>0.5425754305670036</v>
      </c>
    </row>
    <row r="31" spans="1:6" ht="15">
      <c r="A31" s="3" t="s">
        <v>34</v>
      </c>
      <c r="B31" s="13">
        <f>SUM(B27:B30)</f>
        <v>38307546</v>
      </c>
      <c r="C31" s="13">
        <f>SUM(C27:C30)</f>
        <v>37028657</v>
      </c>
      <c r="D31" s="13">
        <f aca="true" t="shared" si="4" ref="D31">SUM(D27:D30)</f>
        <v>40048278</v>
      </c>
      <c r="E31" s="13">
        <f t="shared" si="1"/>
        <v>1740732</v>
      </c>
      <c r="F31" s="14">
        <f t="shared" si="2"/>
        <v>0.045440968732374555</v>
      </c>
    </row>
    <row r="32" spans="1:6" ht="17.25">
      <c r="A32" s="2" t="s">
        <v>35</v>
      </c>
      <c r="B32" s="18">
        <f>B7-B31</f>
        <v>-36149444</v>
      </c>
      <c r="C32" s="18">
        <f aca="true" t="shared" si="5" ref="C32:D32">C7-C31</f>
        <v>-34812910</v>
      </c>
      <c r="D32" s="18">
        <f t="shared" si="5"/>
        <v>-37707938</v>
      </c>
      <c r="E32" s="18">
        <f t="shared" si="1"/>
        <v>-1558494</v>
      </c>
      <c r="F32" s="19">
        <f t="shared" si="2"/>
        <v>0.04311253030613694</v>
      </c>
    </row>
    <row r="33" spans="5:6" ht="15">
      <c r="E33" s="4"/>
      <c r="F33" s="7"/>
    </row>
    <row r="34" spans="1:6" ht="15">
      <c r="A34" s="2" t="s">
        <v>36</v>
      </c>
      <c r="C34" s="4"/>
      <c r="D34" s="4"/>
      <c r="E34" s="4"/>
      <c r="F34" s="7"/>
    </row>
    <row r="35" spans="1:6" ht="15">
      <c r="A35" s="3" t="s">
        <v>37</v>
      </c>
      <c r="B35" s="4">
        <v>35846246</v>
      </c>
      <c r="C35" s="4">
        <v>35846246</v>
      </c>
      <c r="D35" s="4">
        <v>36741402</v>
      </c>
      <c r="E35" s="4">
        <f>D35-B35</f>
        <v>895156</v>
      </c>
      <c r="F35" s="7">
        <f>(D35-B35)/B35</f>
        <v>0.02497209889147109</v>
      </c>
    </row>
    <row r="36" spans="1:6" ht="15">
      <c r="A36" s="2" t="s">
        <v>38</v>
      </c>
      <c r="B36" s="5">
        <v>3122578</v>
      </c>
      <c r="C36" s="5">
        <v>3122577</v>
      </c>
      <c r="D36" s="5">
        <v>3122578</v>
      </c>
      <c r="E36" s="4">
        <f aca="true" t="shared" si="6" ref="E36:E41">D36-B36</f>
        <v>0</v>
      </c>
      <c r="F36" s="7">
        <f aca="true" t="shared" si="7" ref="F36:F40">(D36-B36)/B36</f>
        <v>0</v>
      </c>
    </row>
    <row r="37" spans="1:6" ht="15">
      <c r="A37" s="3" t="s">
        <v>39</v>
      </c>
      <c r="B37" s="5">
        <v>0</v>
      </c>
      <c r="C37" s="5">
        <v>0</v>
      </c>
      <c r="D37" s="5">
        <v>0</v>
      </c>
      <c r="E37" s="4">
        <f t="shared" si="6"/>
        <v>0</v>
      </c>
      <c r="F37" s="7">
        <v>0</v>
      </c>
    </row>
    <row r="38" spans="1:6" ht="15">
      <c r="A38" s="2" t="s">
        <v>40</v>
      </c>
      <c r="B38" s="5">
        <v>100000</v>
      </c>
      <c r="C38" s="5">
        <v>103285</v>
      </c>
      <c r="D38" s="5">
        <v>120000</v>
      </c>
      <c r="E38" s="4">
        <f t="shared" si="6"/>
        <v>20000</v>
      </c>
      <c r="F38" s="7">
        <f t="shared" si="7"/>
        <v>0.2</v>
      </c>
    </row>
    <row r="39" spans="1:6" ht="15">
      <c r="A39" s="3" t="s">
        <v>41</v>
      </c>
      <c r="B39" s="5">
        <v>50000</v>
      </c>
      <c r="C39" s="5">
        <v>50000</v>
      </c>
      <c r="D39" s="5">
        <v>55000</v>
      </c>
      <c r="E39" s="4">
        <f t="shared" si="6"/>
        <v>5000</v>
      </c>
      <c r="F39" s="7">
        <f t="shared" si="7"/>
        <v>0.1</v>
      </c>
    </row>
    <row r="40" spans="1:6" ht="15">
      <c r="A40" s="3" t="s">
        <v>42</v>
      </c>
      <c r="B40" s="5">
        <v>-2969380</v>
      </c>
      <c r="C40" s="5">
        <v>-3008433</v>
      </c>
      <c r="D40" s="5">
        <v>-3080190</v>
      </c>
      <c r="E40" s="4">
        <f t="shared" si="6"/>
        <v>-110810</v>
      </c>
      <c r="F40" s="7">
        <f t="shared" si="7"/>
        <v>0.03731755450632792</v>
      </c>
    </row>
    <row r="41" spans="1:6" ht="15">
      <c r="A41" s="3" t="s">
        <v>29</v>
      </c>
      <c r="B41" s="8">
        <v>0</v>
      </c>
      <c r="C41" s="8">
        <v>0</v>
      </c>
      <c r="D41" s="8">
        <v>874534</v>
      </c>
      <c r="E41" s="4">
        <f t="shared" si="6"/>
        <v>874534</v>
      </c>
      <c r="F41" s="10">
        <v>1</v>
      </c>
    </row>
    <row r="42" spans="1:6" ht="15">
      <c r="A42" s="3" t="s">
        <v>43</v>
      </c>
      <c r="B42" s="13">
        <f>SUM(B35:B41)</f>
        <v>36149444</v>
      </c>
      <c r="C42" s="13">
        <f aca="true" t="shared" si="8" ref="C42:D42">SUM(C35:C41)</f>
        <v>36113675</v>
      </c>
      <c r="D42" s="13">
        <f t="shared" si="8"/>
        <v>37833324</v>
      </c>
      <c r="E42" s="13">
        <f>D42-B42</f>
        <v>1683880</v>
      </c>
      <c r="F42" s="20">
        <f t="shared" si="2"/>
        <v>0.0465810760464255</v>
      </c>
    </row>
    <row r="43" spans="1:6" ht="17.25">
      <c r="A43" s="2" t="s">
        <v>44</v>
      </c>
      <c r="B43" s="18">
        <f aca="true" t="shared" si="9" ref="B43:C43">B32+B42</f>
        <v>0</v>
      </c>
      <c r="C43" s="18">
        <f t="shared" si="9"/>
        <v>1300765</v>
      </c>
      <c r="D43" s="18">
        <f>D32+D42</f>
        <v>125386</v>
      </c>
      <c r="E43" s="18">
        <f t="shared" si="1"/>
        <v>125386</v>
      </c>
      <c r="F43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Jones</dc:creator>
  <cp:keywords/>
  <dc:description/>
  <cp:lastModifiedBy>Victoria Reyes</cp:lastModifiedBy>
  <dcterms:created xsi:type="dcterms:W3CDTF">2016-10-28T18:16:52Z</dcterms:created>
  <dcterms:modified xsi:type="dcterms:W3CDTF">2016-10-31T14:53:02Z</dcterms:modified>
  <cp:category/>
  <cp:version/>
  <cp:contentType/>
  <cp:contentStatus/>
</cp:coreProperties>
</file>